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gby.internal\shares\homedrives\greenmi\Desktop\"/>
    </mc:Choice>
  </mc:AlternateContent>
  <xr:revisionPtr revIDLastSave="0" documentId="8_{E31E626A-B8FC-4166-8B40-731EE47F7433}" xr6:coauthVersionLast="47" xr6:coauthVersionMax="47" xr10:uidLastSave="{00000000-0000-0000-0000-000000000000}"/>
  <bookViews>
    <workbookView xWindow="7995" yWindow="2385" windowWidth="17280" windowHeight="8970" xr2:uid="{D01AD933-171E-4A65-9465-808E6842470C}"/>
  </bookViews>
  <sheets>
    <sheet name="main" sheetId="1" r:id="rId1"/>
    <sheet name="ICB population growth" sheetId="2" r:id="rId2"/>
    <sheet name="Registered population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11" i="1"/>
  <c r="J14" i="1" s="1"/>
  <c r="J22" i="1" s="1"/>
  <c r="C9" i="1" s="1"/>
  <c r="C8" i="1"/>
  <c r="C5" i="1"/>
  <c r="D4" i="1"/>
  <c r="C10" i="1" l="1"/>
  <c r="C12" i="1" s="1"/>
</calcChain>
</file>

<file path=xl/sharedStrings.xml><?xml version="1.0" encoding="utf-8"?>
<sst xmlns="http://schemas.openxmlformats.org/spreadsheetml/2006/main" count="201" uniqueCount="129">
  <si>
    <t>UHCW</t>
  </si>
  <si>
    <t>Annual Turnover (FOT November 2023)</t>
  </si>
  <si>
    <t>£m</t>
  </si>
  <si>
    <t>Elective Recovery Fund</t>
  </si>
  <si>
    <t>Population Growth used to derive ICB allocations</t>
  </si>
  <si>
    <t>GP Registered Population Growth (average 2016 - 2022)</t>
  </si>
  <si>
    <t>Sort</t>
  </si>
  <si>
    <t>R23</t>
  </si>
  <si>
    <t>Region</t>
  </si>
  <si>
    <t>ICB23</t>
  </si>
  <si>
    <t>Integrated Care Board</t>
  </si>
  <si>
    <t>2022 base</t>
  </si>
  <si>
    <t>year 1 2023-24</t>
  </si>
  <si>
    <t>year 2 2024-25</t>
  </si>
  <si>
    <t>year 1 growth</t>
  </si>
  <si>
    <t>year 2 growth</t>
  </si>
  <si>
    <t>Y63</t>
  </si>
  <si>
    <t>North East and Yorkshire</t>
  </si>
  <si>
    <t>QOQ</t>
  </si>
  <si>
    <t>NHS Humber and North Yorkshire ICB</t>
  </si>
  <si>
    <t>QHM</t>
  </si>
  <si>
    <t>NHS North East and North Cumbria ICB</t>
  </si>
  <si>
    <t>QF7</t>
  </si>
  <si>
    <t>NHS South Yorkshire ICB</t>
  </si>
  <si>
    <t>QWO</t>
  </si>
  <si>
    <t>NHS West Yorkshire ICB</t>
  </si>
  <si>
    <t>Y62</t>
  </si>
  <si>
    <t>North West</t>
  </si>
  <si>
    <t>QYG</t>
  </si>
  <si>
    <t>NHS Cheshire and Merseyside ICB</t>
  </si>
  <si>
    <t>QOP</t>
  </si>
  <si>
    <t>NHS Greater Manchester ICB</t>
  </si>
  <si>
    <t>QE1</t>
  </si>
  <si>
    <t>NHS Lancashire and South Cumbria ICB</t>
  </si>
  <si>
    <t>Y60</t>
  </si>
  <si>
    <t>Midlands</t>
  </si>
  <si>
    <t>QHL</t>
  </si>
  <si>
    <t>NHS Birmingham and Solihull ICB</t>
  </si>
  <si>
    <t>QUA</t>
  </si>
  <si>
    <t>NHS Black Country ICB</t>
  </si>
  <si>
    <t>QWU</t>
  </si>
  <si>
    <t>NHS Coventry and Warwickshire ICB</t>
  </si>
  <si>
    <t>QJ2</t>
  </si>
  <si>
    <t>NHS Derby and Derbyshire ICB</t>
  </si>
  <si>
    <t>QGH</t>
  </si>
  <si>
    <t>NHS Herefordshire and Worcestershire ICB</t>
  </si>
  <si>
    <t>QK1</t>
  </si>
  <si>
    <t>NHS Leicester, Leicestershire and Rutland ICB</t>
  </si>
  <si>
    <t>QJM</t>
  </si>
  <si>
    <t>NHS Lincolnshire ICB</t>
  </si>
  <si>
    <t>QPM</t>
  </si>
  <si>
    <t>NHS Northamptonshire ICB</t>
  </si>
  <si>
    <t>QT1</t>
  </si>
  <si>
    <t>NHS Nottingham and Nottinghamshire ICB</t>
  </si>
  <si>
    <t>QOC</t>
  </si>
  <si>
    <t>NHS Shropshire, Telford and Wrekin ICB</t>
  </si>
  <si>
    <t>QNC</t>
  </si>
  <si>
    <t>NHS Staffordshire and Stoke-on-Trent ICB</t>
  </si>
  <si>
    <t>Y61</t>
  </si>
  <si>
    <t>East of England</t>
  </si>
  <si>
    <t>QHG</t>
  </si>
  <si>
    <t>NHS Bedfordshire, Luton and Milton Keynes ICB</t>
  </si>
  <si>
    <t>QUE</t>
  </si>
  <si>
    <t>NHS Cambridgeshire and Peterborough ICB</t>
  </si>
  <si>
    <t>QM7</t>
  </si>
  <si>
    <t>NHS Hertfordshire and West Essex ICB</t>
  </si>
  <si>
    <t>QH8</t>
  </si>
  <si>
    <t>NHS Mid and South Essex ICB</t>
  </si>
  <si>
    <t>QMM</t>
  </si>
  <si>
    <t>NHS Norfolk and Waveney ICB</t>
  </si>
  <si>
    <t>QJG</t>
  </si>
  <si>
    <t>NHS Suffolk and North East Essex ICB</t>
  </si>
  <si>
    <t>Y56</t>
  </si>
  <si>
    <t>London</t>
  </si>
  <si>
    <t>QMJ</t>
  </si>
  <si>
    <t>NHS North Central London ICB</t>
  </si>
  <si>
    <t>QMF</t>
  </si>
  <si>
    <t>NHS North East London ICB</t>
  </si>
  <si>
    <t>QRV</t>
  </si>
  <si>
    <t>NHS North West London ICB</t>
  </si>
  <si>
    <t>QKK</t>
  </si>
  <si>
    <t>NHS South East London ICB</t>
  </si>
  <si>
    <t>QWE</t>
  </si>
  <si>
    <t>NHS South West London ICB</t>
  </si>
  <si>
    <t>Y59</t>
  </si>
  <si>
    <t>South East</t>
  </si>
  <si>
    <t>QU9</t>
  </si>
  <si>
    <t>NHS Buckinghamshire, Oxfordshire and Berkshire West ICB</t>
  </si>
  <si>
    <t>QNQ</t>
  </si>
  <si>
    <t>NHS Frimley ICB</t>
  </si>
  <si>
    <t>QRL</t>
  </si>
  <si>
    <t>NHS Hampshire and Isle Of Wight ICB</t>
  </si>
  <si>
    <t>QKS</t>
  </si>
  <si>
    <t>NHS Kent and Medway ICB</t>
  </si>
  <si>
    <t>QXU</t>
  </si>
  <si>
    <t>NHS Surrey Heartlands ICB</t>
  </si>
  <si>
    <t>QNX</t>
  </si>
  <si>
    <t>NHS Sussex ICB</t>
  </si>
  <si>
    <t>Y58</t>
  </si>
  <si>
    <t>South West</t>
  </si>
  <si>
    <t>QOX</t>
  </si>
  <si>
    <t>NHS Bath and North East Somerset, Swindon and Wiltshire ICB</t>
  </si>
  <si>
    <t>QUY</t>
  </si>
  <si>
    <t>NHS Bristol, North Somerset and South Gloucestershire ICB</t>
  </si>
  <si>
    <t>QT6</t>
  </si>
  <si>
    <t>NHS Cornwall and The Isles Of Scilly ICB</t>
  </si>
  <si>
    <t>QJK</t>
  </si>
  <si>
    <t>NHS Devon ICB</t>
  </si>
  <si>
    <t>QVV</t>
  </si>
  <si>
    <t>NHS Dorset ICB</t>
  </si>
  <si>
    <t>QR1</t>
  </si>
  <si>
    <t>NHS Gloucestershire ICB</t>
  </si>
  <si>
    <t>QSL</t>
  </si>
  <si>
    <t>NHS Somerset ICB</t>
  </si>
  <si>
    <t>Total</t>
  </si>
  <si>
    <t>England</t>
  </si>
  <si>
    <t>NHS England » Supporting spreadsheets for allocations 2023/24 to 2024/25</t>
  </si>
  <si>
    <t>Difference</t>
  </si>
  <si>
    <t>Difference expressed in £m</t>
  </si>
  <si>
    <t>Remaining (defined by exclusion  (ie, not ERF) - but mainly unplanned care)</t>
  </si>
  <si>
    <t>Source</t>
  </si>
  <si>
    <t>source NHSE Midlands - Improvement and Value Analytics support (page 5)</t>
  </si>
  <si>
    <t xml:space="preserve">change </t>
  </si>
  <si>
    <t>Cov</t>
  </si>
  <si>
    <t>Rugby</t>
  </si>
  <si>
    <t>over 8 years</t>
  </si>
  <si>
    <t>over base popn</t>
  </si>
  <si>
    <t>Average Growth pa</t>
  </si>
  <si>
    <t>workings for GP reg'd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</si>
</sst>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D9D9D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63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thin">
        <color rgb="FF808080"/>
      </right>
      <top style="hair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10" fontId="4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/>
    <xf numFmtId="0" fontId="4" fillId="0" borderId="2" xfId="0" applyFont="1" applyBorder="1"/>
    <xf numFmtId="3" fontId="4" fillId="0" borderId="2" xfId="0" applyNumberFormat="1" applyFont="1" applyBorder="1"/>
    <xf numFmtId="10" fontId="4" fillId="0" borderId="2" xfId="0" applyNumberFormat="1" applyFont="1" applyBorder="1"/>
    <xf numFmtId="10" fontId="4" fillId="0" borderId="3" xfId="0" applyNumberFormat="1" applyFont="1" applyBorder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5" fillId="3" borderId="0" xfId="0" applyFont="1" applyFill="1"/>
    <xf numFmtId="3" fontId="4" fillId="3" borderId="0" xfId="0" applyNumberFormat="1" applyFont="1" applyFill="1"/>
    <xf numFmtId="10" fontId="4" fillId="3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10" fontId="4" fillId="4" borderId="0" xfId="0" applyNumberFormat="1" applyFont="1" applyFill="1"/>
    <xf numFmtId="0" fontId="5" fillId="4" borderId="0" xfId="0" applyFont="1" applyFill="1"/>
    <xf numFmtId="0" fontId="7" fillId="0" borderId="0" xfId="0" applyFont="1"/>
    <xf numFmtId="0" fontId="7" fillId="5" borderId="4" xfId="0" applyFont="1" applyFill="1" applyBorder="1"/>
    <xf numFmtId="0" fontId="7" fillId="5" borderId="4" xfId="0" applyFont="1" applyFill="1" applyBorder="1" applyAlignment="1">
      <alignment horizontal="right"/>
    </xf>
    <xf numFmtId="0" fontId="8" fillId="5" borderId="4" xfId="0" applyFont="1" applyFill="1" applyBorder="1"/>
    <xf numFmtId="10" fontId="7" fillId="5" borderId="4" xfId="1" applyNumberFormat="1" applyFont="1" applyFill="1" applyBorder="1"/>
    <xf numFmtId="0" fontId="9" fillId="0" borderId="0" xfId="0" applyFont="1"/>
    <xf numFmtId="0" fontId="10" fillId="0" borderId="4" xfId="0" applyFont="1" applyBorder="1"/>
    <xf numFmtId="0" fontId="9" fillId="0" borderId="4" xfId="0" applyFont="1" applyBorder="1"/>
    <xf numFmtId="9" fontId="9" fillId="0" borderId="4" xfId="1" applyFont="1" applyBorder="1"/>
    <xf numFmtId="10" fontId="9" fillId="0" borderId="4" xfId="0" applyNumberFormat="1" applyFont="1" applyBorder="1"/>
    <xf numFmtId="0" fontId="11" fillId="0" borderId="4" xfId="2" applyFont="1" applyBorder="1"/>
    <xf numFmtId="2" fontId="9" fillId="0" borderId="4" xfId="0" applyNumberFormat="1" applyFont="1" applyBorder="1"/>
    <xf numFmtId="0" fontId="12" fillId="6" borderId="4" xfId="0" applyFont="1" applyFill="1" applyBorder="1"/>
    <xf numFmtId="0" fontId="12" fillId="6" borderId="4" xfId="0" applyFont="1" applyFill="1" applyBorder="1" applyAlignment="1">
      <alignment horizontal="right"/>
    </xf>
    <xf numFmtId="0" fontId="13" fillId="6" borderId="4" xfId="0" applyFont="1" applyFill="1" applyBorder="1"/>
    <xf numFmtId="0" fontId="4" fillId="3" borderId="0" xfId="0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29</xdr:col>
      <xdr:colOff>540350</xdr:colOff>
      <xdr:row>55</xdr:row>
      <xdr:rowOff>108468</xdr:rowOff>
    </xdr:to>
    <xdr:pic>
      <xdr:nvPicPr>
        <xdr:cNvPr id="4" name="Picture 3" descr="A screenshot of a computer&#10;&#10;Description automatically generated">
          <a:extLst>
            <a:ext uri="{FF2B5EF4-FFF2-40B4-BE49-F238E27FC236}">
              <a16:creationId xmlns:a16="http://schemas.microsoft.com/office/drawing/2014/main" id="{69C3E50D-7DA2-B74D-FBC5-A6CCC50FD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19636"/>
          <a:ext cx="18285714" cy="97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gland.nhs.uk/publication/supporting-spreadsheets-for-allocations-2023-24-to-2024-2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03FF-18D6-4249-8FD8-EC23DAD83BDB}">
  <sheetPr>
    <pageSetUpPr fitToPage="1"/>
  </sheetPr>
  <dimension ref="B1:J22"/>
  <sheetViews>
    <sheetView showGridLines="0" tabSelected="1" zoomScale="70" zoomScaleNormal="70" workbookViewId="0">
      <selection activeCell="E17" sqref="E17"/>
    </sheetView>
  </sheetViews>
  <sheetFormatPr defaultRowHeight="15" x14ac:dyDescent="0.25"/>
  <cols>
    <col min="2" max="2" width="65.5703125" customWidth="1"/>
    <col min="5" max="5" width="70.5703125" bestFit="1" customWidth="1"/>
    <col min="9" max="9" width="33" customWidth="1"/>
  </cols>
  <sheetData>
    <row r="1" spans="2:10" ht="15.75" x14ac:dyDescent="0.25">
      <c r="B1" s="31"/>
      <c r="C1" s="31"/>
      <c r="D1" s="31"/>
      <c r="E1" s="31"/>
    </row>
    <row r="2" spans="2:10" ht="15.75" x14ac:dyDescent="0.25">
      <c r="B2" s="38" t="s">
        <v>0</v>
      </c>
      <c r="C2" s="39" t="s">
        <v>2</v>
      </c>
      <c r="D2" s="40"/>
      <c r="E2" s="38" t="s">
        <v>120</v>
      </c>
    </row>
    <row r="3" spans="2:10" ht="15.75" x14ac:dyDescent="0.25">
      <c r="B3" s="33" t="s">
        <v>1</v>
      </c>
      <c r="C3" s="33">
        <v>880</v>
      </c>
      <c r="D3" s="33"/>
      <c r="E3" s="33"/>
    </row>
    <row r="4" spans="2:10" ht="15.75" x14ac:dyDescent="0.25">
      <c r="B4" s="33" t="s">
        <v>3</v>
      </c>
      <c r="C4" s="33">
        <v>180</v>
      </c>
      <c r="D4" s="34">
        <f>C4/C3</f>
        <v>0.20454545454545456</v>
      </c>
      <c r="E4" s="33"/>
    </row>
    <row r="5" spans="2:10" ht="15.75" x14ac:dyDescent="0.25">
      <c r="B5" s="32" t="s">
        <v>119</v>
      </c>
      <c r="C5" s="32">
        <f>C3-C4</f>
        <v>700</v>
      </c>
      <c r="D5" s="32"/>
      <c r="E5" s="33"/>
    </row>
    <row r="6" spans="2:10" ht="15.75" x14ac:dyDescent="0.25">
      <c r="B6" s="33"/>
      <c r="C6" s="33"/>
      <c r="D6" s="33"/>
      <c r="E6" s="33"/>
      <c r="I6" s="26" t="s">
        <v>128</v>
      </c>
      <c r="J6" s="26"/>
    </row>
    <row r="7" spans="2:10" ht="15.75" x14ac:dyDescent="0.25">
      <c r="B7" s="33"/>
      <c r="C7" s="33"/>
      <c r="D7" s="33"/>
      <c r="E7" s="33"/>
      <c r="I7" s="26"/>
      <c r="J7" s="26"/>
    </row>
    <row r="8" spans="2:10" ht="15.75" x14ac:dyDescent="0.25">
      <c r="B8" s="33" t="s">
        <v>4</v>
      </c>
      <c r="C8" s="35">
        <f>'ICB population growth'!I11</f>
        <v>9.7000000000000003E-3</v>
      </c>
      <c r="D8" s="33"/>
      <c r="E8" s="36" t="s">
        <v>116</v>
      </c>
      <c r="I8" s="27"/>
      <c r="J8" s="28" t="s">
        <v>122</v>
      </c>
    </row>
    <row r="9" spans="2:10" ht="15.75" x14ac:dyDescent="0.25">
      <c r="B9" s="33" t="s">
        <v>5</v>
      </c>
      <c r="C9" s="35">
        <f>J22</f>
        <v>1.8702789076118536E-2</v>
      </c>
      <c r="D9" s="33"/>
      <c r="E9" s="33" t="s">
        <v>121</v>
      </c>
      <c r="I9" s="27" t="s">
        <v>123</v>
      </c>
      <c r="J9" s="27">
        <v>57676</v>
      </c>
    </row>
    <row r="10" spans="2:10" ht="15.75" x14ac:dyDescent="0.25">
      <c r="B10" s="33" t="s">
        <v>117</v>
      </c>
      <c r="C10" s="35">
        <f>C9-C8</f>
        <v>9.0027890761185357E-3</v>
      </c>
      <c r="D10" s="33"/>
      <c r="E10" s="33"/>
      <c r="I10" s="27" t="s">
        <v>124</v>
      </c>
      <c r="J10" s="27">
        <v>10304</v>
      </c>
    </row>
    <row r="11" spans="2:10" ht="15.75" x14ac:dyDescent="0.25">
      <c r="B11" s="33"/>
      <c r="C11" s="33"/>
      <c r="D11" s="33"/>
      <c r="E11" s="33"/>
      <c r="I11" s="27"/>
      <c r="J11" s="29">
        <f>SUM(J9:J10)</f>
        <v>67980</v>
      </c>
    </row>
    <row r="12" spans="2:10" ht="15.75" x14ac:dyDescent="0.25">
      <c r="B12" s="33" t="s">
        <v>118</v>
      </c>
      <c r="C12" s="37">
        <f>C10*C5</f>
        <v>6.3019523532829753</v>
      </c>
      <c r="D12" s="33"/>
      <c r="E12" s="33"/>
      <c r="I12" s="27"/>
      <c r="J12" s="27"/>
    </row>
    <row r="13" spans="2:10" x14ac:dyDescent="0.25">
      <c r="I13" s="27"/>
      <c r="J13" s="27"/>
    </row>
    <row r="14" spans="2:10" x14ac:dyDescent="0.25">
      <c r="I14" s="27" t="s">
        <v>125</v>
      </c>
      <c r="J14" s="27">
        <f>J11/8</f>
        <v>8497.5</v>
      </c>
    </row>
    <row r="15" spans="2:10" x14ac:dyDescent="0.25">
      <c r="I15" s="27"/>
      <c r="J15" s="27"/>
    </row>
    <row r="16" spans="2:10" x14ac:dyDescent="0.25">
      <c r="I16" s="27"/>
      <c r="J16" s="27"/>
    </row>
    <row r="17" spans="9:10" x14ac:dyDescent="0.25">
      <c r="I17" s="27" t="s">
        <v>126</v>
      </c>
      <c r="J17" s="27"/>
    </row>
    <row r="18" spans="9:10" x14ac:dyDescent="0.25">
      <c r="I18" s="27" t="s">
        <v>123</v>
      </c>
      <c r="J18" s="27">
        <v>349594</v>
      </c>
    </row>
    <row r="19" spans="9:10" x14ac:dyDescent="0.25">
      <c r="I19" s="27" t="s">
        <v>124</v>
      </c>
      <c r="J19" s="27">
        <v>104750</v>
      </c>
    </row>
    <row r="20" spans="9:10" x14ac:dyDescent="0.25">
      <c r="I20" s="27"/>
      <c r="J20" s="29">
        <f>SUM(J18:J19)</f>
        <v>454344</v>
      </c>
    </row>
    <row r="21" spans="9:10" x14ac:dyDescent="0.25">
      <c r="I21" s="27"/>
      <c r="J21" s="27"/>
    </row>
    <row r="22" spans="9:10" x14ac:dyDescent="0.25">
      <c r="I22" s="27" t="s">
        <v>127</v>
      </c>
      <c r="J22" s="30">
        <f>J14/J20</f>
        <v>1.8702789076118536E-2</v>
      </c>
    </row>
  </sheetData>
  <hyperlinks>
    <hyperlink ref="E8" r:id="rId1" display="https://www.england.nhs.uk/publication/supporting-spreadsheets-for-allocations-2023-24-to-2024-25/" xr:uid="{80F2B842-AFBC-4B72-AA7F-DA71C43DD2CF}"/>
  </hyperlinks>
  <pageMargins left="0.70866141732283472" right="0.70866141732283472" top="0.74803149606299213" bottom="0.74803149606299213" header="0.31496062992125984" footer="0.31496062992125984"/>
  <pageSetup paperSize="9" scale="6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48B3-0825-4B58-8D41-9A25F4CBA1BB}">
  <dimension ref="A1:J44"/>
  <sheetViews>
    <sheetView workbookViewId="0">
      <selection activeCell="D11" sqref="D11"/>
    </sheetView>
  </sheetViews>
  <sheetFormatPr defaultRowHeight="15" x14ac:dyDescent="0.25"/>
  <cols>
    <col min="5" max="5" width="52.42578125" bestFit="1" customWidth="1"/>
  </cols>
  <sheetData>
    <row r="1" spans="1:10" x14ac:dyDescent="0.25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</row>
    <row r="2" spans="1:10" x14ac:dyDescent="0.25">
      <c r="A2" s="4">
        <v>1</v>
      </c>
      <c r="B2" s="5" t="s">
        <v>16</v>
      </c>
      <c r="C2" s="5" t="s">
        <v>17</v>
      </c>
      <c r="D2" s="6" t="s">
        <v>18</v>
      </c>
      <c r="E2" s="5" t="s">
        <v>19</v>
      </c>
      <c r="F2" s="7">
        <v>1775600</v>
      </c>
      <c r="G2" s="7">
        <v>1778520</v>
      </c>
      <c r="H2" s="7">
        <v>1781270</v>
      </c>
      <c r="I2" s="8">
        <v>1.6000000000000001E-3</v>
      </c>
      <c r="J2" s="8">
        <v>1.5E-3</v>
      </c>
    </row>
    <row r="3" spans="1:10" x14ac:dyDescent="0.25">
      <c r="A3" s="4">
        <v>2</v>
      </c>
      <c r="B3" s="9" t="s">
        <v>16</v>
      </c>
      <c r="C3" s="9" t="s">
        <v>17</v>
      </c>
      <c r="D3" s="6" t="s">
        <v>20</v>
      </c>
      <c r="E3" s="5" t="s">
        <v>21</v>
      </c>
      <c r="F3" s="7">
        <v>3150668</v>
      </c>
      <c r="G3" s="7">
        <v>3155794</v>
      </c>
      <c r="H3" s="7">
        <v>3160954</v>
      </c>
      <c r="I3" s="8">
        <v>1.6000000000000001E-3</v>
      </c>
      <c r="J3" s="8">
        <v>1.6000000000000001E-3</v>
      </c>
    </row>
    <row r="4" spans="1:10" x14ac:dyDescent="0.25">
      <c r="A4" s="4">
        <v>3</v>
      </c>
      <c r="B4" s="9" t="s">
        <v>16</v>
      </c>
      <c r="C4" s="9" t="s">
        <v>17</v>
      </c>
      <c r="D4" s="6" t="s">
        <v>22</v>
      </c>
      <c r="E4" s="5" t="s">
        <v>23</v>
      </c>
      <c r="F4" s="7">
        <v>1481072</v>
      </c>
      <c r="G4" s="7">
        <v>1487587</v>
      </c>
      <c r="H4" s="7">
        <v>1493913</v>
      </c>
      <c r="I4" s="8">
        <v>4.4000000000000003E-3</v>
      </c>
      <c r="J4" s="8">
        <v>4.3E-3</v>
      </c>
    </row>
    <row r="5" spans="1:10" x14ac:dyDescent="0.25">
      <c r="A5" s="10">
        <v>4</v>
      </c>
      <c r="B5" s="11" t="s">
        <v>16</v>
      </c>
      <c r="C5" s="11" t="s">
        <v>17</v>
      </c>
      <c r="D5" s="12" t="s">
        <v>24</v>
      </c>
      <c r="E5" s="13" t="s">
        <v>25</v>
      </c>
      <c r="F5" s="14">
        <v>2621388</v>
      </c>
      <c r="G5" s="14">
        <v>2629901</v>
      </c>
      <c r="H5" s="14">
        <v>2637943</v>
      </c>
      <c r="I5" s="15">
        <v>3.2000000000000002E-3</v>
      </c>
      <c r="J5" s="16">
        <v>3.0999999999999999E-3</v>
      </c>
    </row>
    <row r="6" spans="1:10" x14ac:dyDescent="0.25">
      <c r="A6" s="4">
        <v>5</v>
      </c>
      <c r="B6" s="5" t="s">
        <v>26</v>
      </c>
      <c r="C6" s="5" t="s">
        <v>27</v>
      </c>
      <c r="D6" s="6" t="s">
        <v>28</v>
      </c>
      <c r="E6" s="5" t="s">
        <v>29</v>
      </c>
      <c r="F6" s="7">
        <v>2717403</v>
      </c>
      <c r="G6" s="7">
        <v>2727995</v>
      </c>
      <c r="H6" s="7">
        <v>2738503</v>
      </c>
      <c r="I6" s="8">
        <v>3.8999999999999998E-3</v>
      </c>
      <c r="J6" s="8">
        <v>3.8999999999999998E-3</v>
      </c>
    </row>
    <row r="7" spans="1:10" x14ac:dyDescent="0.25">
      <c r="A7" s="4">
        <v>6</v>
      </c>
      <c r="B7" s="9" t="s">
        <v>26</v>
      </c>
      <c r="C7" s="9" t="s">
        <v>27</v>
      </c>
      <c r="D7" s="6" t="s">
        <v>30</v>
      </c>
      <c r="E7" s="5" t="s">
        <v>31</v>
      </c>
      <c r="F7" s="7">
        <v>3160587</v>
      </c>
      <c r="G7" s="7">
        <v>3174138</v>
      </c>
      <c r="H7" s="7">
        <v>3186875</v>
      </c>
      <c r="I7" s="8">
        <v>4.3E-3</v>
      </c>
      <c r="J7" s="8">
        <v>4.0000000000000001E-3</v>
      </c>
    </row>
    <row r="8" spans="1:10" x14ac:dyDescent="0.25">
      <c r="A8" s="10">
        <v>7</v>
      </c>
      <c r="B8" s="11" t="s">
        <v>26</v>
      </c>
      <c r="C8" s="11" t="s">
        <v>27</v>
      </c>
      <c r="D8" s="12" t="s">
        <v>32</v>
      </c>
      <c r="E8" s="13" t="s">
        <v>33</v>
      </c>
      <c r="F8" s="14">
        <v>1815585</v>
      </c>
      <c r="G8" s="14">
        <v>1820286</v>
      </c>
      <c r="H8" s="14">
        <v>1824970</v>
      </c>
      <c r="I8" s="15">
        <v>2.5999999999999999E-3</v>
      </c>
      <c r="J8" s="16">
        <v>2.5999999999999999E-3</v>
      </c>
    </row>
    <row r="9" spans="1:10" x14ac:dyDescent="0.25">
      <c r="A9" s="4">
        <v>8</v>
      </c>
      <c r="B9" s="5" t="s">
        <v>34</v>
      </c>
      <c r="C9" s="5" t="s">
        <v>35</v>
      </c>
      <c r="D9" s="6" t="s">
        <v>36</v>
      </c>
      <c r="E9" s="5" t="s">
        <v>37</v>
      </c>
      <c r="F9" s="7">
        <v>1569485</v>
      </c>
      <c r="G9" s="7">
        <v>1575773</v>
      </c>
      <c r="H9" s="7">
        <v>1581800</v>
      </c>
      <c r="I9" s="8">
        <v>4.0000000000000001E-3</v>
      </c>
      <c r="J9" s="8">
        <v>3.8E-3</v>
      </c>
    </row>
    <row r="10" spans="1:10" x14ac:dyDescent="0.25">
      <c r="A10" s="4">
        <v>9</v>
      </c>
      <c r="B10" s="9" t="s">
        <v>34</v>
      </c>
      <c r="C10" s="9" t="s">
        <v>35</v>
      </c>
      <c r="D10" s="6" t="s">
        <v>38</v>
      </c>
      <c r="E10" s="5" t="s">
        <v>39</v>
      </c>
      <c r="F10" s="7">
        <v>1288739</v>
      </c>
      <c r="G10" s="7">
        <v>1295518</v>
      </c>
      <c r="H10" s="7">
        <v>1301945</v>
      </c>
      <c r="I10" s="8">
        <v>5.3E-3</v>
      </c>
      <c r="J10" s="8">
        <v>5.0000000000000001E-3</v>
      </c>
    </row>
    <row r="11" spans="1:10" x14ac:dyDescent="0.25">
      <c r="A11" s="4">
        <v>10</v>
      </c>
      <c r="B11" s="9" t="s">
        <v>34</v>
      </c>
      <c r="C11" s="9" t="s">
        <v>35</v>
      </c>
      <c r="D11" s="25" t="s">
        <v>40</v>
      </c>
      <c r="E11" s="22" t="s">
        <v>41</v>
      </c>
      <c r="F11" s="23">
        <v>1052774</v>
      </c>
      <c r="G11" s="23">
        <v>1062935</v>
      </c>
      <c r="H11" s="23">
        <v>1072943</v>
      </c>
      <c r="I11" s="24">
        <v>9.7000000000000003E-3</v>
      </c>
      <c r="J11" s="24">
        <v>9.4000000000000004E-3</v>
      </c>
    </row>
    <row r="12" spans="1:10" x14ac:dyDescent="0.25">
      <c r="A12" s="4">
        <v>11</v>
      </c>
      <c r="B12" s="9" t="s">
        <v>34</v>
      </c>
      <c r="C12" s="9" t="s">
        <v>35</v>
      </c>
      <c r="D12" s="6" t="s">
        <v>42</v>
      </c>
      <c r="E12" s="5" t="s">
        <v>43</v>
      </c>
      <c r="F12" s="7">
        <v>1110193</v>
      </c>
      <c r="G12" s="7">
        <v>1115047</v>
      </c>
      <c r="H12" s="7">
        <v>1119823</v>
      </c>
      <c r="I12" s="8">
        <v>4.4000000000000003E-3</v>
      </c>
      <c r="J12" s="8">
        <v>4.3E-3</v>
      </c>
    </row>
    <row r="13" spans="1:10" x14ac:dyDescent="0.25">
      <c r="A13" s="4">
        <v>12</v>
      </c>
      <c r="B13" s="9" t="s">
        <v>34</v>
      </c>
      <c r="C13" s="9" t="s">
        <v>35</v>
      </c>
      <c r="D13" s="6" t="s">
        <v>44</v>
      </c>
      <c r="E13" s="5" t="s">
        <v>45</v>
      </c>
      <c r="F13" s="7">
        <v>816242</v>
      </c>
      <c r="G13" s="7">
        <v>821214</v>
      </c>
      <c r="H13" s="7">
        <v>825997</v>
      </c>
      <c r="I13" s="8">
        <v>6.1000000000000004E-3</v>
      </c>
      <c r="J13" s="8">
        <v>5.7999999999999996E-3</v>
      </c>
    </row>
    <row r="14" spans="1:10" x14ac:dyDescent="0.25">
      <c r="A14" s="4">
        <v>13</v>
      </c>
      <c r="B14" s="9" t="s">
        <v>34</v>
      </c>
      <c r="C14" s="9" t="s">
        <v>35</v>
      </c>
      <c r="D14" s="6" t="s">
        <v>46</v>
      </c>
      <c r="E14" s="5" t="s">
        <v>47</v>
      </c>
      <c r="F14" s="7">
        <v>1187522</v>
      </c>
      <c r="G14" s="7">
        <v>1196729</v>
      </c>
      <c r="H14" s="7">
        <v>1205962</v>
      </c>
      <c r="I14" s="8">
        <v>7.7999999999999996E-3</v>
      </c>
      <c r="J14" s="8">
        <v>7.7000000000000002E-3</v>
      </c>
    </row>
    <row r="15" spans="1:10" x14ac:dyDescent="0.25">
      <c r="A15" s="4">
        <v>14</v>
      </c>
      <c r="B15" s="9" t="s">
        <v>34</v>
      </c>
      <c r="C15" s="9" t="s">
        <v>35</v>
      </c>
      <c r="D15" s="6" t="s">
        <v>48</v>
      </c>
      <c r="E15" s="5" t="s">
        <v>49</v>
      </c>
      <c r="F15" s="7">
        <v>806128</v>
      </c>
      <c r="G15" s="7">
        <v>810765</v>
      </c>
      <c r="H15" s="7">
        <v>815338</v>
      </c>
      <c r="I15" s="8">
        <v>5.7999999999999996E-3</v>
      </c>
      <c r="J15" s="8">
        <v>5.5999999999999999E-3</v>
      </c>
    </row>
    <row r="16" spans="1:10" x14ac:dyDescent="0.25">
      <c r="A16" s="4">
        <v>15</v>
      </c>
      <c r="B16" s="9" t="s">
        <v>34</v>
      </c>
      <c r="C16" s="9" t="s">
        <v>35</v>
      </c>
      <c r="D16" s="6" t="s">
        <v>50</v>
      </c>
      <c r="E16" s="5" t="s">
        <v>51</v>
      </c>
      <c r="F16" s="7">
        <v>813203</v>
      </c>
      <c r="G16" s="7">
        <v>819533</v>
      </c>
      <c r="H16" s="7">
        <v>825535</v>
      </c>
      <c r="I16" s="8">
        <v>7.7999999999999996E-3</v>
      </c>
      <c r="J16" s="8">
        <v>7.3000000000000001E-3</v>
      </c>
    </row>
    <row r="17" spans="1:10" x14ac:dyDescent="0.25">
      <c r="A17" s="4">
        <v>16</v>
      </c>
      <c r="B17" s="9" t="s">
        <v>34</v>
      </c>
      <c r="C17" s="9" t="s">
        <v>35</v>
      </c>
      <c r="D17" s="6" t="s">
        <v>52</v>
      </c>
      <c r="E17" s="5" t="s">
        <v>53</v>
      </c>
      <c r="F17" s="7">
        <v>1242200</v>
      </c>
      <c r="G17" s="7">
        <v>1249094</v>
      </c>
      <c r="H17" s="7">
        <v>1256182</v>
      </c>
      <c r="I17" s="8">
        <v>5.5999999999999999E-3</v>
      </c>
      <c r="J17" s="8">
        <v>5.7000000000000002E-3</v>
      </c>
    </row>
    <row r="18" spans="1:10" x14ac:dyDescent="0.25">
      <c r="A18" s="4">
        <v>17</v>
      </c>
      <c r="B18" s="9" t="s">
        <v>34</v>
      </c>
      <c r="C18" s="9" t="s">
        <v>35</v>
      </c>
      <c r="D18" s="6" t="s">
        <v>54</v>
      </c>
      <c r="E18" s="5" t="s">
        <v>55</v>
      </c>
      <c r="F18" s="7">
        <v>519648</v>
      </c>
      <c r="G18" s="7">
        <v>524267</v>
      </c>
      <c r="H18" s="7">
        <v>528748</v>
      </c>
      <c r="I18" s="8">
        <v>8.8999999999999999E-3</v>
      </c>
      <c r="J18" s="8">
        <v>8.5000000000000006E-3</v>
      </c>
    </row>
    <row r="19" spans="1:10" x14ac:dyDescent="0.25">
      <c r="A19" s="10">
        <v>18</v>
      </c>
      <c r="B19" s="11" t="s">
        <v>34</v>
      </c>
      <c r="C19" s="11" t="s">
        <v>35</v>
      </c>
      <c r="D19" s="12" t="s">
        <v>56</v>
      </c>
      <c r="E19" s="13" t="s">
        <v>57</v>
      </c>
      <c r="F19" s="14">
        <v>1171480</v>
      </c>
      <c r="G19" s="14">
        <v>1175828</v>
      </c>
      <c r="H19" s="14">
        <v>1180120</v>
      </c>
      <c r="I19" s="15">
        <v>3.7000000000000002E-3</v>
      </c>
      <c r="J19" s="16">
        <v>3.7000000000000002E-3</v>
      </c>
    </row>
    <row r="20" spans="1:10" x14ac:dyDescent="0.25">
      <c r="A20" s="4">
        <v>19</v>
      </c>
      <c r="B20" s="5" t="s">
        <v>58</v>
      </c>
      <c r="C20" s="5" t="s">
        <v>59</v>
      </c>
      <c r="D20" s="6" t="s">
        <v>60</v>
      </c>
      <c r="E20" s="5" t="s">
        <v>61</v>
      </c>
      <c r="F20" s="7">
        <v>1078232</v>
      </c>
      <c r="G20" s="7">
        <v>1081773</v>
      </c>
      <c r="H20" s="7">
        <v>1084885</v>
      </c>
      <c r="I20" s="8">
        <v>3.3E-3</v>
      </c>
      <c r="J20" s="8">
        <v>2.8999999999999998E-3</v>
      </c>
    </row>
    <row r="21" spans="1:10" x14ac:dyDescent="0.25">
      <c r="A21" s="4">
        <v>20</v>
      </c>
      <c r="B21" s="9" t="s">
        <v>58</v>
      </c>
      <c r="C21" s="9" t="s">
        <v>59</v>
      </c>
      <c r="D21" s="6" t="s">
        <v>62</v>
      </c>
      <c r="E21" s="5" t="s">
        <v>63</v>
      </c>
      <c r="F21" s="7">
        <v>1015210</v>
      </c>
      <c r="G21" s="7">
        <v>1018924</v>
      </c>
      <c r="H21" s="7">
        <v>1022472</v>
      </c>
      <c r="I21" s="8">
        <v>3.7000000000000002E-3</v>
      </c>
      <c r="J21" s="8">
        <v>3.5000000000000001E-3</v>
      </c>
    </row>
    <row r="22" spans="1:10" x14ac:dyDescent="0.25">
      <c r="A22" s="4">
        <v>21</v>
      </c>
      <c r="B22" s="9" t="s">
        <v>58</v>
      </c>
      <c r="C22" s="9" t="s">
        <v>59</v>
      </c>
      <c r="D22" s="6" t="s">
        <v>64</v>
      </c>
      <c r="E22" s="5" t="s">
        <v>65</v>
      </c>
      <c r="F22" s="7">
        <v>1612358</v>
      </c>
      <c r="G22" s="7">
        <v>1616952</v>
      </c>
      <c r="H22" s="7">
        <v>1621308</v>
      </c>
      <c r="I22" s="8">
        <v>2.8E-3</v>
      </c>
      <c r="J22" s="8">
        <v>2.7000000000000001E-3</v>
      </c>
    </row>
    <row r="23" spans="1:10" x14ac:dyDescent="0.25">
      <c r="A23" s="4">
        <v>22</v>
      </c>
      <c r="B23" s="9" t="s">
        <v>58</v>
      </c>
      <c r="C23" s="9" t="s">
        <v>59</v>
      </c>
      <c r="D23" s="6" t="s">
        <v>66</v>
      </c>
      <c r="E23" s="5" t="s">
        <v>67</v>
      </c>
      <c r="F23" s="7">
        <v>1253347</v>
      </c>
      <c r="G23" s="7">
        <v>1260070</v>
      </c>
      <c r="H23" s="7">
        <v>1266512</v>
      </c>
      <c r="I23" s="8">
        <v>5.4000000000000003E-3</v>
      </c>
      <c r="J23" s="8">
        <v>5.1000000000000004E-3</v>
      </c>
    </row>
    <row r="24" spans="1:10" x14ac:dyDescent="0.25">
      <c r="A24" s="4">
        <v>23</v>
      </c>
      <c r="B24" s="9" t="s">
        <v>58</v>
      </c>
      <c r="C24" s="9" t="s">
        <v>59</v>
      </c>
      <c r="D24" s="6" t="s">
        <v>68</v>
      </c>
      <c r="E24" s="5" t="s">
        <v>69</v>
      </c>
      <c r="F24" s="7">
        <v>1081906</v>
      </c>
      <c r="G24" s="7">
        <v>1088059</v>
      </c>
      <c r="H24" s="7">
        <v>1094172</v>
      </c>
      <c r="I24" s="8">
        <v>5.7000000000000002E-3</v>
      </c>
      <c r="J24" s="8">
        <v>5.5999999999999999E-3</v>
      </c>
    </row>
    <row r="25" spans="1:10" x14ac:dyDescent="0.25">
      <c r="A25" s="10">
        <v>24</v>
      </c>
      <c r="B25" s="11" t="s">
        <v>58</v>
      </c>
      <c r="C25" s="11" t="s">
        <v>59</v>
      </c>
      <c r="D25" s="12" t="s">
        <v>70</v>
      </c>
      <c r="E25" s="13" t="s">
        <v>71</v>
      </c>
      <c r="F25" s="14">
        <v>1047965</v>
      </c>
      <c r="G25" s="14">
        <v>1053327</v>
      </c>
      <c r="H25" s="14">
        <v>1058536</v>
      </c>
      <c r="I25" s="15">
        <v>5.1000000000000004E-3</v>
      </c>
      <c r="J25" s="16">
        <v>4.8999999999999998E-3</v>
      </c>
    </row>
    <row r="26" spans="1:10" x14ac:dyDescent="0.25">
      <c r="A26" s="4">
        <v>25</v>
      </c>
      <c r="B26" s="5" t="s">
        <v>72</v>
      </c>
      <c r="C26" s="5" t="s">
        <v>73</v>
      </c>
      <c r="D26" s="6" t="s">
        <v>74</v>
      </c>
      <c r="E26" s="5" t="s">
        <v>75</v>
      </c>
      <c r="F26" s="7">
        <v>1748396</v>
      </c>
      <c r="G26" s="7">
        <v>1756250</v>
      </c>
      <c r="H26" s="7">
        <v>1762827</v>
      </c>
      <c r="I26" s="8">
        <v>4.4999999999999997E-3</v>
      </c>
      <c r="J26" s="8">
        <v>3.7000000000000002E-3</v>
      </c>
    </row>
    <row r="27" spans="1:10" x14ac:dyDescent="0.25">
      <c r="A27" s="4">
        <v>26</v>
      </c>
      <c r="B27" s="9" t="s">
        <v>72</v>
      </c>
      <c r="C27" s="9" t="s">
        <v>73</v>
      </c>
      <c r="D27" s="6" t="s">
        <v>76</v>
      </c>
      <c r="E27" s="5" t="s">
        <v>77</v>
      </c>
      <c r="F27" s="7">
        <v>2359204</v>
      </c>
      <c r="G27" s="7">
        <v>2373322</v>
      </c>
      <c r="H27" s="7">
        <v>2385291</v>
      </c>
      <c r="I27" s="8">
        <v>6.0000000000000001E-3</v>
      </c>
      <c r="J27" s="8">
        <v>5.0000000000000001E-3</v>
      </c>
    </row>
    <row r="28" spans="1:10" x14ac:dyDescent="0.25">
      <c r="A28" s="4">
        <v>27</v>
      </c>
      <c r="B28" s="9" t="s">
        <v>72</v>
      </c>
      <c r="C28" s="9" t="s">
        <v>73</v>
      </c>
      <c r="D28" s="6" t="s">
        <v>78</v>
      </c>
      <c r="E28" s="5" t="s">
        <v>79</v>
      </c>
      <c r="F28" s="7">
        <v>2769522</v>
      </c>
      <c r="G28" s="7">
        <v>2772681</v>
      </c>
      <c r="H28" s="7">
        <v>2774346</v>
      </c>
      <c r="I28" s="8">
        <v>1.1000000000000001E-3</v>
      </c>
      <c r="J28" s="8">
        <v>5.9999999999999995E-4</v>
      </c>
    </row>
    <row r="29" spans="1:10" x14ac:dyDescent="0.25">
      <c r="A29" s="4">
        <v>28</v>
      </c>
      <c r="B29" s="9" t="s">
        <v>72</v>
      </c>
      <c r="C29" s="9" t="s">
        <v>73</v>
      </c>
      <c r="D29" s="6" t="s">
        <v>80</v>
      </c>
      <c r="E29" s="5" t="s">
        <v>81</v>
      </c>
      <c r="F29" s="7">
        <v>2052478</v>
      </c>
      <c r="G29" s="7">
        <v>2063561</v>
      </c>
      <c r="H29" s="7">
        <v>2073372</v>
      </c>
      <c r="I29" s="8">
        <v>5.4000000000000003E-3</v>
      </c>
      <c r="J29" s="8">
        <v>4.7999999999999996E-3</v>
      </c>
    </row>
    <row r="30" spans="1:10" x14ac:dyDescent="0.25">
      <c r="A30" s="10">
        <v>29</v>
      </c>
      <c r="B30" s="11" t="s">
        <v>72</v>
      </c>
      <c r="C30" s="11" t="s">
        <v>73</v>
      </c>
      <c r="D30" s="12" t="s">
        <v>82</v>
      </c>
      <c r="E30" s="13" t="s">
        <v>83</v>
      </c>
      <c r="F30" s="14">
        <v>1730408</v>
      </c>
      <c r="G30" s="14">
        <v>1735501</v>
      </c>
      <c r="H30" s="14">
        <v>1739617</v>
      </c>
      <c r="I30" s="15">
        <v>2.8999999999999998E-3</v>
      </c>
      <c r="J30" s="16">
        <v>2.3999999999999998E-3</v>
      </c>
    </row>
    <row r="31" spans="1:10" x14ac:dyDescent="0.25">
      <c r="A31" s="4">
        <v>30</v>
      </c>
      <c r="B31" s="5" t="s">
        <v>84</v>
      </c>
      <c r="C31" s="5" t="s">
        <v>85</v>
      </c>
      <c r="D31" s="6" t="s">
        <v>86</v>
      </c>
      <c r="E31" s="5" t="s">
        <v>87</v>
      </c>
      <c r="F31" s="7">
        <v>1943700</v>
      </c>
      <c r="G31" s="7">
        <v>1949152</v>
      </c>
      <c r="H31" s="7">
        <v>1954235</v>
      </c>
      <c r="I31" s="8">
        <v>2.8E-3</v>
      </c>
      <c r="J31" s="8">
        <v>2.5999999999999999E-3</v>
      </c>
    </row>
    <row r="32" spans="1:10" x14ac:dyDescent="0.25">
      <c r="A32" s="4">
        <v>31</v>
      </c>
      <c r="B32" s="9" t="s">
        <v>84</v>
      </c>
      <c r="C32" s="9" t="s">
        <v>85</v>
      </c>
      <c r="D32" s="6" t="s">
        <v>88</v>
      </c>
      <c r="E32" s="5" t="s">
        <v>89</v>
      </c>
      <c r="F32" s="7">
        <v>812459</v>
      </c>
      <c r="G32" s="7">
        <v>813126</v>
      </c>
      <c r="H32" s="7">
        <v>813726</v>
      </c>
      <c r="I32" s="8">
        <v>8.0000000000000004E-4</v>
      </c>
      <c r="J32" s="8">
        <v>6.9999999999999999E-4</v>
      </c>
    </row>
    <row r="33" spans="1:10" x14ac:dyDescent="0.25">
      <c r="A33" s="4">
        <v>32</v>
      </c>
      <c r="B33" s="9" t="s">
        <v>84</v>
      </c>
      <c r="C33" s="9" t="s">
        <v>85</v>
      </c>
      <c r="D33" s="6" t="s">
        <v>90</v>
      </c>
      <c r="E33" s="5" t="s">
        <v>91</v>
      </c>
      <c r="F33" s="7">
        <v>1921362</v>
      </c>
      <c r="G33" s="7">
        <v>1927866</v>
      </c>
      <c r="H33" s="7">
        <v>1934293</v>
      </c>
      <c r="I33" s="8">
        <v>3.3999999999999998E-3</v>
      </c>
      <c r="J33" s="8">
        <v>3.3E-3</v>
      </c>
    </row>
    <row r="34" spans="1:10" x14ac:dyDescent="0.25">
      <c r="A34" s="4">
        <v>33</v>
      </c>
      <c r="B34" s="9" t="s">
        <v>84</v>
      </c>
      <c r="C34" s="9" t="s">
        <v>85</v>
      </c>
      <c r="D34" s="6" t="s">
        <v>92</v>
      </c>
      <c r="E34" s="5" t="s">
        <v>93</v>
      </c>
      <c r="F34" s="7">
        <v>1965554</v>
      </c>
      <c r="G34" s="7">
        <v>1978056</v>
      </c>
      <c r="H34" s="7">
        <v>1990259</v>
      </c>
      <c r="I34" s="8">
        <v>6.4000000000000003E-3</v>
      </c>
      <c r="J34" s="8">
        <v>6.1999999999999998E-3</v>
      </c>
    </row>
    <row r="35" spans="1:10" x14ac:dyDescent="0.25">
      <c r="A35" s="4">
        <v>34</v>
      </c>
      <c r="B35" s="9" t="s">
        <v>84</v>
      </c>
      <c r="C35" s="9" t="s">
        <v>85</v>
      </c>
      <c r="D35" s="6" t="s">
        <v>94</v>
      </c>
      <c r="E35" s="5" t="s">
        <v>95</v>
      </c>
      <c r="F35" s="7">
        <v>1125659</v>
      </c>
      <c r="G35" s="7">
        <v>1127227</v>
      </c>
      <c r="H35" s="7">
        <v>1128479</v>
      </c>
      <c r="I35" s="8">
        <v>1.4E-3</v>
      </c>
      <c r="J35" s="8">
        <v>1.1000000000000001E-3</v>
      </c>
    </row>
    <row r="36" spans="1:10" x14ac:dyDescent="0.25">
      <c r="A36" s="10">
        <v>35</v>
      </c>
      <c r="B36" s="11" t="s">
        <v>84</v>
      </c>
      <c r="C36" s="11" t="s">
        <v>85</v>
      </c>
      <c r="D36" s="12" t="s">
        <v>96</v>
      </c>
      <c r="E36" s="13" t="s">
        <v>97</v>
      </c>
      <c r="F36" s="14">
        <v>1820343</v>
      </c>
      <c r="G36" s="14">
        <v>1829097</v>
      </c>
      <c r="H36" s="14">
        <v>1837733</v>
      </c>
      <c r="I36" s="15">
        <v>4.7999999999999996E-3</v>
      </c>
      <c r="J36" s="16">
        <v>4.7000000000000002E-3</v>
      </c>
    </row>
    <row r="37" spans="1:10" x14ac:dyDescent="0.25">
      <c r="A37" s="4">
        <v>36</v>
      </c>
      <c r="B37" s="5" t="s">
        <v>98</v>
      </c>
      <c r="C37" s="5" t="s">
        <v>99</v>
      </c>
      <c r="D37" s="6" t="s">
        <v>100</v>
      </c>
      <c r="E37" s="5" t="s">
        <v>101</v>
      </c>
      <c r="F37" s="7">
        <v>981188</v>
      </c>
      <c r="G37" s="7">
        <v>986638</v>
      </c>
      <c r="H37" s="7">
        <v>991947</v>
      </c>
      <c r="I37" s="8">
        <v>5.5999999999999999E-3</v>
      </c>
      <c r="J37" s="8">
        <v>5.4000000000000003E-3</v>
      </c>
    </row>
    <row r="38" spans="1:10" x14ac:dyDescent="0.25">
      <c r="A38" s="4">
        <v>37</v>
      </c>
      <c r="B38" s="9" t="s">
        <v>98</v>
      </c>
      <c r="C38" s="9" t="s">
        <v>99</v>
      </c>
      <c r="D38" s="6" t="s">
        <v>102</v>
      </c>
      <c r="E38" s="5" t="s">
        <v>103</v>
      </c>
      <c r="F38" s="7">
        <v>1059770</v>
      </c>
      <c r="G38" s="7">
        <v>1067330</v>
      </c>
      <c r="H38" s="7">
        <v>1074951</v>
      </c>
      <c r="I38" s="8">
        <v>7.1000000000000004E-3</v>
      </c>
      <c r="J38" s="8">
        <v>7.1000000000000004E-3</v>
      </c>
    </row>
    <row r="39" spans="1:10" x14ac:dyDescent="0.25">
      <c r="A39" s="4">
        <v>38</v>
      </c>
      <c r="B39" s="9" t="s">
        <v>98</v>
      </c>
      <c r="C39" s="9" t="s">
        <v>99</v>
      </c>
      <c r="D39" s="6" t="s">
        <v>104</v>
      </c>
      <c r="E39" s="5" t="s">
        <v>105</v>
      </c>
      <c r="F39" s="7">
        <v>597980</v>
      </c>
      <c r="G39" s="7">
        <v>603061</v>
      </c>
      <c r="H39" s="7">
        <v>608092</v>
      </c>
      <c r="I39" s="8">
        <v>8.5000000000000006E-3</v>
      </c>
      <c r="J39" s="8">
        <v>8.3000000000000001E-3</v>
      </c>
    </row>
    <row r="40" spans="1:10" x14ac:dyDescent="0.25">
      <c r="A40" s="4">
        <v>39</v>
      </c>
      <c r="B40" s="9" t="s">
        <v>98</v>
      </c>
      <c r="C40" s="9" t="s">
        <v>99</v>
      </c>
      <c r="D40" s="6" t="s">
        <v>106</v>
      </c>
      <c r="E40" s="5" t="s">
        <v>107</v>
      </c>
      <c r="F40" s="7">
        <v>1271620</v>
      </c>
      <c r="G40" s="7">
        <v>1279570</v>
      </c>
      <c r="H40" s="7">
        <v>1287570</v>
      </c>
      <c r="I40" s="8">
        <v>6.3E-3</v>
      </c>
      <c r="J40" s="8">
        <v>6.3E-3</v>
      </c>
    </row>
    <row r="41" spans="1:10" x14ac:dyDescent="0.25">
      <c r="A41" s="4">
        <v>40</v>
      </c>
      <c r="B41" s="9" t="s">
        <v>98</v>
      </c>
      <c r="C41" s="9" t="s">
        <v>99</v>
      </c>
      <c r="D41" s="6" t="s">
        <v>108</v>
      </c>
      <c r="E41" s="5" t="s">
        <v>109</v>
      </c>
      <c r="F41" s="7">
        <v>820228</v>
      </c>
      <c r="G41" s="7">
        <v>822117</v>
      </c>
      <c r="H41" s="7">
        <v>824079</v>
      </c>
      <c r="I41" s="8">
        <v>2.3E-3</v>
      </c>
      <c r="J41" s="8">
        <v>2.3999999999999998E-3</v>
      </c>
    </row>
    <row r="42" spans="1:10" x14ac:dyDescent="0.25">
      <c r="A42" s="4">
        <v>41</v>
      </c>
      <c r="B42" s="9" t="s">
        <v>98</v>
      </c>
      <c r="C42" s="9" t="s">
        <v>99</v>
      </c>
      <c r="D42" s="6" t="s">
        <v>110</v>
      </c>
      <c r="E42" s="5" t="s">
        <v>111</v>
      </c>
      <c r="F42" s="7">
        <v>675447</v>
      </c>
      <c r="G42" s="7">
        <v>680101</v>
      </c>
      <c r="H42" s="7">
        <v>684712</v>
      </c>
      <c r="I42" s="8">
        <v>6.8999999999999999E-3</v>
      </c>
      <c r="J42" s="8">
        <v>6.7999999999999996E-3</v>
      </c>
    </row>
    <row r="43" spans="1:10" x14ac:dyDescent="0.25">
      <c r="A43" s="4">
        <v>42</v>
      </c>
      <c r="B43" s="9" t="s">
        <v>98</v>
      </c>
      <c r="C43" s="9" t="s">
        <v>99</v>
      </c>
      <c r="D43" s="6" t="s">
        <v>112</v>
      </c>
      <c r="E43" s="5" t="s">
        <v>113</v>
      </c>
      <c r="F43" s="7">
        <v>595206</v>
      </c>
      <c r="G43" s="7">
        <v>598862</v>
      </c>
      <c r="H43" s="7">
        <v>602399</v>
      </c>
      <c r="I43" s="8">
        <v>6.1000000000000004E-3</v>
      </c>
      <c r="J43" s="8">
        <v>5.8999999999999999E-3</v>
      </c>
    </row>
    <row r="44" spans="1:10" x14ac:dyDescent="0.25">
      <c r="A44" s="17" t="s">
        <v>114</v>
      </c>
      <c r="B44" s="41"/>
      <c r="C44" s="41"/>
      <c r="D44" s="19"/>
      <c r="E44" s="18" t="s">
        <v>115</v>
      </c>
      <c r="F44" s="20">
        <v>61639458</v>
      </c>
      <c r="G44" s="20">
        <v>61903547</v>
      </c>
      <c r="H44" s="20">
        <v>62154630</v>
      </c>
      <c r="I44" s="21">
        <v>4.3E-3</v>
      </c>
      <c r="J44" s="21">
        <v>4.1000000000000003E-3</v>
      </c>
    </row>
  </sheetData>
  <mergeCells count="1">
    <mergeCell ref="B44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6055-9C07-4C03-A157-86C3F5D54363}">
  <dimension ref="A1"/>
  <sheetViews>
    <sheetView topLeftCell="A22" zoomScale="55" zoomScaleNormal="55" workbookViewId="0">
      <selection activeCell="AG17" sqref="A12:AG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ICB population growth</vt:lpstr>
      <vt:lpstr>Registered population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Gilks Daniel (RKB) Associate Director of Finance Contracting/Income/Costing</dc:creator>
  <cp:lastModifiedBy>Michael Green</cp:lastModifiedBy>
  <cp:lastPrinted>2023-11-27T18:07:31Z</cp:lastPrinted>
  <dcterms:created xsi:type="dcterms:W3CDTF">2023-11-27T15:48:15Z</dcterms:created>
  <dcterms:modified xsi:type="dcterms:W3CDTF">2023-11-29T12:25:27Z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